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ja.bernhard\Desktop\"/>
    </mc:Choice>
  </mc:AlternateContent>
  <xr:revisionPtr revIDLastSave="0" documentId="8_{56205722-152B-46AF-906A-42698AE14A06}" xr6:coauthVersionLast="47" xr6:coauthVersionMax="47" xr10:uidLastSave="{00000000-0000-0000-0000-000000000000}"/>
  <bookViews>
    <workbookView xWindow="21348" yWindow="-17520" windowWidth="30936" windowHeight="16896" xr2:uid="{15E56405-D87E-4B77-8C68-FB6D81723F87}"/>
  </bookViews>
  <sheets>
    <sheet name="EFZ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F10" i="1" s="1"/>
  <c r="N13" i="1"/>
  <c r="F9" i="1" s="1"/>
  <c r="M13" i="1"/>
  <c r="F8" i="1" s="1"/>
  <c r="L13" i="1"/>
  <c r="F7" i="1" s="1"/>
  <c r="K13" i="1"/>
  <c r="F6" i="1" s="1"/>
  <c r="J13" i="1"/>
  <c r="F5" i="1" s="1"/>
  <c r="F26" i="1" l="1"/>
  <c r="F13" i="1" l="1"/>
  <c r="D13" i="1"/>
  <c r="B13" i="1"/>
  <c r="F15" i="1" l="1"/>
  <c r="F28" i="1" s="1"/>
  <c r="F29" i="1" s="1"/>
</calcChain>
</file>

<file path=xl/sharedStrings.xml><?xml version="1.0" encoding="utf-8"?>
<sst xmlns="http://schemas.openxmlformats.org/spreadsheetml/2006/main" count="76" uniqueCount="62">
  <si>
    <r>
      <t xml:space="preserve">Qualifikationsverfahren mit Abschlussprüfungen EFZ 
</t>
    </r>
    <r>
      <rPr>
        <b/>
        <sz val="10"/>
        <color theme="1"/>
        <rFont val="Times New Roman"/>
        <family val="1"/>
      </rPr>
      <t>(nach Bildungsverordnung 2023)</t>
    </r>
  </si>
  <si>
    <t>Stand: 30. März 2022</t>
  </si>
  <si>
    <t>Erfahrungsnoten (Gewichtungsanteil QV 40%)</t>
  </si>
  <si>
    <t>Bildung Berufliche Praxis
(Betrieb)
HKB A - HKB E</t>
  </si>
  <si>
    <r>
      <t xml:space="preserve">Note
</t>
    </r>
    <r>
      <rPr>
        <sz val="10"/>
        <color theme="1"/>
        <rFont val="Times New Roman"/>
        <family val="1"/>
      </rPr>
      <t>(Rundung auf halbe und ganze Noten)</t>
    </r>
  </si>
  <si>
    <t>Überbetrieblicher Kurs
HKB A - HKB E</t>
  </si>
  <si>
    <r>
      <t xml:space="preserve">Note 
</t>
    </r>
    <r>
      <rPr>
        <sz val="10"/>
        <color theme="1"/>
        <rFont val="Times New Roman"/>
        <family val="1"/>
      </rPr>
      <t>(Rundung auf halbe und ganze Noten)</t>
    </r>
  </si>
  <si>
    <t>Berufskenntnisse und Allgemeinbildung
(Berufsfachschule)
HKB A - HKB E
Wahlpflichtbereich (WPB) und Option</t>
  </si>
  <si>
    <t>Betrieblicher Kompetenznachweis 1</t>
  </si>
  <si>
    <t>überbetrieblicher Kompetenznachweis 1</t>
  </si>
  <si>
    <t>Semesterzeugnisnote 1 (HKB A - HKB E + WPB)</t>
  </si>
  <si>
    <t>Betrieblicher Kompetenznachweis 2</t>
  </si>
  <si>
    <t>überbetrieblicher Kompetenznachweis 2</t>
  </si>
  <si>
    <t>Semesterzeugnisnote 2 (HKB A - HKB E + WPB)</t>
  </si>
  <si>
    <t>Betrieblicher Kompetenznachweis 3</t>
  </si>
  <si>
    <t>Semesterzeugnisnote 3 (HKB A - HKB E + WPB)</t>
  </si>
  <si>
    <t>Betrieblicher Kompetenznachweis 4</t>
  </si>
  <si>
    <t>Semesterzeugnisnote 4 (HKB A - HKB E + WPB)</t>
  </si>
  <si>
    <t>Betrieblicher Kompetenznachweis 5</t>
  </si>
  <si>
    <t>Semesterzeugnisnote 5 (HKB A - HKB C + Option)</t>
  </si>
  <si>
    <t>Betrieblicher Kompetenznachweis 6</t>
  </si>
  <si>
    <t>Semesterzeugnisnote 6 (HKB B + HKB C + Option)</t>
  </si>
  <si>
    <r>
      <t xml:space="preserve">Erfahrungsnote = Mittelwert der
6 betrieblichen KN
</t>
    </r>
    <r>
      <rPr>
        <sz val="10"/>
        <color theme="1"/>
        <rFont val="Times New Roman"/>
        <family val="1"/>
      </rPr>
      <t>(Rundung auf halbe und ganze Noten)</t>
    </r>
  </si>
  <si>
    <r>
      <t xml:space="preserve">Erfahrungsnote = Mittelwert der
2 üK-KN
</t>
    </r>
    <r>
      <rPr>
        <sz val="10"/>
        <color theme="1"/>
        <rFont val="Times New Roman"/>
        <family val="1"/>
      </rPr>
      <t>(Rundung auf halbe und ganze Noten)</t>
    </r>
  </si>
  <si>
    <r>
      <t xml:space="preserve">Erfahrungsnote = Mittelwert der
6 Semesterzeugnisnoten
</t>
    </r>
    <r>
      <rPr>
        <sz val="10"/>
        <color theme="1"/>
        <rFont val="Times New Roman"/>
        <family val="1"/>
      </rPr>
      <t>(Rundung auf halbe und ganze Noten)</t>
    </r>
  </si>
  <si>
    <t>Gewichtung</t>
  </si>
  <si>
    <r>
      <rPr>
        <b/>
        <sz val="12"/>
        <color theme="1"/>
        <rFont val="Times New Roman"/>
        <family val="1"/>
      </rPr>
      <t>Praktische Arbeit (Gewichtungsanteil QV 30% - Fallnote -</t>
    </r>
    <r>
      <rPr>
        <sz val="12"/>
        <color theme="1"/>
        <rFont val="Times New Roman"/>
        <family val="1"/>
      </rPr>
      <t xml:space="preserve"> halbe oder ganze Noten)</t>
    </r>
  </si>
  <si>
    <t>Handlungskompetenzbereich</t>
  </si>
  <si>
    <t>Art der Prüfung</t>
  </si>
  <si>
    <t>Anteil Gewichtung</t>
  </si>
  <si>
    <t>HKB A</t>
  </si>
  <si>
    <t>30 Min mündlich</t>
  </si>
  <si>
    <t>Präsentation und Anwendung</t>
  </si>
  <si>
    <t>20% - halbe ganze Note</t>
  </si>
  <si>
    <t>HKB B</t>
  </si>
  <si>
    <t>75 Min schriftlich</t>
  </si>
  <si>
    <t>Fallarbeit mit Teilaufgaben</t>
  </si>
  <si>
    <t>HKB C</t>
  </si>
  <si>
    <t>Handlungssimulationen (+Fremdsprache)</t>
  </si>
  <si>
    <t>HKB D</t>
  </si>
  <si>
    <t>30 Min. mündlich</t>
  </si>
  <si>
    <t>Rollenspiele und Anwendung (+ Fremdsprache)</t>
  </si>
  <si>
    <t>HKB E</t>
  </si>
  <si>
    <t>75 Min. schriftlich</t>
  </si>
  <si>
    <t>Gesamtresultat (Mittel aus der Summe der drei Qualifikationsbereiche inkl. Gewichtung, gerundet auf eine Dezimalstelle)</t>
  </si>
  <si>
    <r>
      <t xml:space="preserve">Das Qualifikationsverfahren mit Abschlussprüfung ist </t>
    </r>
    <r>
      <rPr>
        <b/>
        <sz val="10"/>
        <color theme="1"/>
        <rFont val="Times New Roman"/>
        <family val="1"/>
      </rPr>
      <t>nur</t>
    </r>
    <r>
      <rPr>
        <sz val="10"/>
        <color theme="1"/>
        <rFont val="Times New Roman"/>
        <family val="1"/>
      </rPr>
      <t xml:space="preserve"> bestanden, wenn: </t>
    </r>
  </si>
  <si>
    <t xml:space="preserve">a. der Qualifikationsbereich «praktische Arbeit» mindestens mit der Note 4 bewertet wird; </t>
  </si>
  <si>
    <t xml:space="preserve">b. der Qualifikationsbereich «Berufskenntnisse und Allgemeinbildung» mindestens mit der Note 4 bewertet wird; und </t>
  </si>
  <si>
    <t>c. die Gesamtnote mindestens 4 beträgt.</t>
  </si>
  <si>
    <t>1. Semester</t>
  </si>
  <si>
    <t>2. Semester</t>
  </si>
  <si>
    <t>3. Semester</t>
  </si>
  <si>
    <t>4. Semester</t>
  </si>
  <si>
    <t>5. Semester</t>
  </si>
  <si>
    <t>6. Semester</t>
  </si>
  <si>
    <t>WPB</t>
  </si>
  <si>
    <t>Semesternoten nach Fachbereichen</t>
  </si>
  <si>
    <t>Semesterzeugnisnoten</t>
  </si>
  <si>
    <t>Option</t>
  </si>
  <si>
    <r>
      <rPr>
        <b/>
        <sz val="12"/>
        <color theme="1"/>
        <rFont val="Times New Roman"/>
        <family val="1"/>
      </rPr>
      <t xml:space="preserve">Erfahrungsnote gesamt </t>
    </r>
    <r>
      <rPr>
        <sz val="10"/>
        <color theme="1"/>
        <rFont val="Times New Roman"/>
        <family val="1"/>
      </rPr>
      <t>(Mittel der aus der Summe und Gewichtung der drei Erfahrungsnoten, gerundet auf eine Dezimalstelle):</t>
    </r>
  </si>
  <si>
    <t>Abschlussprüfungen in Berufskenntnisse und Allgemeinbildung (Gewichtungsanteil QV 30% - Fallnote)</t>
  </si>
  <si>
    <t>Berufskenntnisse und Allgemeinbildung gesamt (Mittel aus der Summe der fünf Prüfungspositionen, gerundet auf eine Dezimalstelle)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</si>
</sst>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3" fillId="7" borderId="5" xfId="0" applyFont="1" applyFill="1" applyBorder="1" applyAlignment="1">
      <alignment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vertical="center"/>
    </xf>
    <xf numFmtId="0" fontId="3" fillId="7" borderId="7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7" borderId="2" xfId="0" applyFont="1" applyFill="1" applyBorder="1" applyAlignment="1">
      <alignment vertical="center"/>
    </xf>
    <xf numFmtId="0" fontId="3" fillId="7" borderId="15" xfId="0" applyFont="1" applyFill="1" applyBorder="1" applyAlignment="1">
      <alignment vertical="center"/>
    </xf>
    <xf numFmtId="0" fontId="3" fillId="7" borderId="13" xfId="0" applyFont="1" applyFill="1" applyBorder="1" applyAlignment="1">
      <alignment vertical="center"/>
    </xf>
    <xf numFmtId="0" fontId="2" fillId="8" borderId="5" xfId="0" applyFont="1" applyFill="1" applyBorder="1" applyAlignment="1">
      <alignment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2" xfId="0" applyFont="1" applyBorder="1"/>
    <xf numFmtId="0" fontId="1" fillId="8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0" borderId="0" xfId="0" applyFont="1"/>
    <xf numFmtId="0" fontId="1" fillId="0" borderId="1" xfId="0" applyFont="1" applyBorder="1"/>
    <xf numFmtId="0" fontId="1" fillId="4" borderId="1" xfId="0" applyFont="1" applyFill="1" applyBorder="1" applyAlignment="1">
      <alignment horizontal="center" vertical="center"/>
    </xf>
    <xf numFmtId="0" fontId="1" fillId="3" borderId="8" xfId="0" applyFont="1" applyFill="1" applyBorder="1"/>
    <xf numFmtId="0" fontId="1" fillId="3" borderId="9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8" borderId="11" xfId="0" applyFont="1" applyFill="1" applyBorder="1"/>
    <xf numFmtId="9" fontId="2" fillId="8" borderId="14" xfId="0" applyNumberFormat="1" applyFont="1" applyFill="1" applyBorder="1" applyAlignment="1">
      <alignment horizontal="center" vertical="center"/>
    </xf>
    <xf numFmtId="0" fontId="2" fillId="3" borderId="11" xfId="0" applyFont="1" applyFill="1" applyBorder="1"/>
    <xf numFmtId="9" fontId="2" fillId="3" borderId="14" xfId="0" applyNumberFormat="1" applyFont="1" applyFill="1" applyBorder="1" applyAlignment="1">
      <alignment horizontal="center" vertical="center"/>
    </xf>
    <xf numFmtId="0" fontId="2" fillId="4" borderId="11" xfId="0" applyFont="1" applyFill="1" applyBorder="1"/>
    <xf numFmtId="9" fontId="2" fillId="4" borderId="9" xfId="0" applyNumberFormat="1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vertical="center"/>
    </xf>
    <xf numFmtId="0" fontId="3" fillId="10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4" fillId="6" borderId="2" xfId="0" applyFont="1" applyFill="1" applyBorder="1" applyAlignment="1">
      <alignment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9" borderId="2" xfId="0" applyFont="1" applyFill="1" applyBorder="1" applyAlignment="1">
      <alignment horizontal="left" vertical="center"/>
    </xf>
    <xf numFmtId="0" fontId="3" fillId="9" borderId="15" xfId="0" applyFont="1" applyFill="1" applyBorder="1" applyAlignment="1">
      <alignment horizontal="left" vertical="center"/>
    </xf>
    <xf numFmtId="0" fontId="3" fillId="9" borderId="13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8" xfId="0" applyFont="1" applyFill="1" applyBorder="1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2" borderId="18" xfId="0" applyFont="1" applyFill="1" applyBorder="1"/>
    <xf numFmtId="0" fontId="1" fillId="2" borderId="3" xfId="0" applyFont="1" applyFill="1" applyBorder="1" applyAlignment="1">
      <alignment horizontal="center" vertical="center"/>
    </xf>
    <xf numFmtId="9" fontId="1" fillId="2" borderId="3" xfId="0" applyNumberFormat="1" applyFont="1" applyFill="1" applyBorder="1"/>
    <xf numFmtId="0" fontId="3" fillId="9" borderId="11" xfId="0" applyFont="1" applyFill="1" applyBorder="1" applyAlignment="1">
      <alignment horizontal="left" vertical="center"/>
    </xf>
    <xf numFmtId="0" fontId="3" fillId="9" borderId="12" xfId="0" applyFont="1" applyFill="1" applyBorder="1" applyAlignment="1">
      <alignment horizontal="left" vertical="center"/>
    </xf>
    <xf numFmtId="0" fontId="3" fillId="11" borderId="4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8" borderId="23" xfId="0" applyFont="1" applyFill="1" applyBorder="1"/>
    <xf numFmtId="0" fontId="1" fillId="0" borderId="23" xfId="0" applyFont="1" applyBorder="1" applyAlignment="1" applyProtection="1">
      <alignment horizontal="center" vertical="center"/>
      <protection locked="0"/>
    </xf>
    <xf numFmtId="0" fontId="1" fillId="4" borderId="23" xfId="0" applyFont="1" applyFill="1" applyBorder="1"/>
    <xf numFmtId="0" fontId="2" fillId="8" borderId="24" xfId="0" applyFont="1" applyFill="1" applyBorder="1" applyAlignment="1">
      <alignment vertical="center" wrapText="1"/>
    </xf>
    <xf numFmtId="0" fontId="2" fillId="8" borderId="25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vertical="center" wrapText="1"/>
    </xf>
    <xf numFmtId="0" fontId="2" fillId="4" borderId="25" xfId="0" applyFont="1" applyFill="1" applyBorder="1" applyAlignment="1">
      <alignment horizontal="center" vertical="center"/>
    </xf>
    <xf numFmtId="0" fontId="1" fillId="7" borderId="5" xfId="0" applyFont="1" applyFill="1" applyBorder="1"/>
    <xf numFmtId="0" fontId="1" fillId="7" borderId="6" xfId="0" applyFont="1" applyFill="1" applyBorder="1"/>
    <xf numFmtId="0" fontId="1" fillId="7" borderId="6" xfId="0" applyFont="1" applyFill="1" applyBorder="1" applyAlignment="1">
      <alignment horizontal="center" vertical="center"/>
    </xf>
    <xf numFmtId="0" fontId="1" fillId="7" borderId="11" xfId="0" applyFont="1" applyFill="1" applyBorder="1"/>
    <xf numFmtId="0" fontId="1" fillId="7" borderId="12" xfId="0" applyFont="1" applyFill="1" applyBorder="1"/>
    <xf numFmtId="0" fontId="1" fillId="7" borderId="7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9" borderId="15" xfId="0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1841500</xdr:colOff>
      <xdr:row>0</xdr:row>
      <xdr:rowOff>34925</xdr:rowOff>
    </xdr:from>
    <xdr:to>
      <xdr:col>5</xdr:col>
      <xdr:colOff>979555</xdr:colOff>
      <xdr:row>0</xdr:row>
      <xdr:rowOff>458598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78500922-A6DE-4725-9198-2A80556CA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3875" y="34925"/>
          <a:ext cx="1895860" cy="423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03BD-81FB-4127-B474-8789FB805951}">
  <dimension ref="A1:O32"/>
  <sheetViews>
    <sheetView showGridLines="0" tabSelected="1" zoomScaleNormal="100" workbookViewId="0">
      <selection activeCell="F21" sqref="F21"/>
    </sheetView>
  </sheetViews>
  <sheetFormatPr baseColWidth="10" defaultColWidth="10.85546875" defaultRowHeight="12.75" x14ac:dyDescent="0.2"/>
  <cols>
    <col min="1" max="1" width="28.7109375" style="29" customWidth="1"/>
    <col min="2" max="2" width="15.7109375" style="49" customWidth="1"/>
    <col min="3" max="3" width="31.140625" style="29" customWidth="1"/>
    <col min="4" max="4" width="15.7109375" style="49" customWidth="1"/>
    <col min="5" max="5" width="39.5703125" style="29" customWidth="1"/>
    <col min="6" max="6" width="15.7109375" style="49" customWidth="1"/>
    <col min="7" max="7" width="2" style="29" customWidth="1"/>
    <col min="8" max="8" width="10.85546875" style="29"/>
    <col min="9" max="9" width="18.85546875" style="29" customWidth="1"/>
    <col min="10" max="16384" width="10.85546875" style="29"/>
  </cols>
  <sheetData>
    <row r="1" spans="1:15" s="6" customFormat="1" ht="36.950000000000003" customHeight="1" x14ac:dyDescent="0.2">
      <c r="A1" s="93" t="s">
        <v>0</v>
      </c>
      <c r="B1" s="93"/>
      <c r="C1" s="93"/>
      <c r="D1" s="5"/>
      <c r="F1" s="5"/>
    </row>
    <row r="2" spans="1:15" s="9" customFormat="1" ht="13.5" customHeight="1" x14ac:dyDescent="0.2">
      <c r="A2" s="7" t="s">
        <v>1</v>
      </c>
      <c r="B2" s="8"/>
      <c r="D2" s="8"/>
      <c r="F2" s="8"/>
    </row>
    <row r="3" spans="1:15" s="14" customFormat="1" ht="24.2" customHeight="1" x14ac:dyDescent="0.2">
      <c r="A3" s="10" t="s">
        <v>2</v>
      </c>
      <c r="B3" s="11"/>
      <c r="C3" s="12"/>
      <c r="D3" s="11"/>
      <c r="E3" s="12"/>
      <c r="F3" s="13"/>
      <c r="I3" s="15" t="s">
        <v>56</v>
      </c>
      <c r="J3" s="16"/>
      <c r="K3" s="16"/>
      <c r="L3" s="16"/>
      <c r="M3" s="16"/>
      <c r="N3" s="16"/>
      <c r="O3" s="17"/>
    </row>
    <row r="4" spans="1:15" s="24" customFormat="1" ht="51" x14ac:dyDescent="0.2">
      <c r="A4" s="18" t="s">
        <v>3</v>
      </c>
      <c r="B4" s="19" t="s">
        <v>4</v>
      </c>
      <c r="C4" s="20" t="s">
        <v>5</v>
      </c>
      <c r="D4" s="21" t="s">
        <v>6</v>
      </c>
      <c r="E4" s="22" t="s">
        <v>7</v>
      </c>
      <c r="F4" s="23" t="s">
        <v>4</v>
      </c>
      <c r="I4" s="25"/>
      <c r="J4" s="25" t="s">
        <v>49</v>
      </c>
      <c r="K4" s="25" t="s">
        <v>50</v>
      </c>
      <c r="L4" s="25" t="s">
        <v>51</v>
      </c>
      <c r="M4" s="25" t="s">
        <v>52</v>
      </c>
      <c r="N4" s="25" t="s">
        <v>53</v>
      </c>
      <c r="O4" s="25" t="s">
        <v>54</v>
      </c>
    </row>
    <row r="5" spans="1:15" x14ac:dyDescent="0.2">
      <c r="A5" s="26" t="s">
        <v>8</v>
      </c>
      <c r="B5" s="1"/>
      <c r="C5" s="27" t="s">
        <v>9</v>
      </c>
      <c r="D5" s="1"/>
      <c r="E5" s="28" t="s">
        <v>10</v>
      </c>
      <c r="F5" s="91" t="str">
        <f>IF(ISNUMBER(J13),J13,"")</f>
        <v/>
      </c>
      <c r="I5" s="30"/>
      <c r="J5" s="30"/>
      <c r="K5" s="30"/>
      <c r="L5" s="30"/>
      <c r="M5" s="30"/>
      <c r="N5" s="30"/>
      <c r="O5" s="30"/>
    </row>
    <row r="6" spans="1:15" x14ac:dyDescent="0.2">
      <c r="A6" s="26" t="s">
        <v>11</v>
      </c>
      <c r="B6" s="1"/>
      <c r="C6" s="27" t="s">
        <v>12</v>
      </c>
      <c r="D6" s="1"/>
      <c r="E6" s="28" t="s">
        <v>13</v>
      </c>
      <c r="F6" s="91" t="str">
        <f>IF(ISNUMBER(K13),K13,"")</f>
        <v/>
      </c>
      <c r="I6" s="30" t="s">
        <v>30</v>
      </c>
      <c r="J6" s="1"/>
      <c r="K6" s="1"/>
      <c r="L6" s="1"/>
      <c r="M6" s="1"/>
      <c r="N6" s="1"/>
      <c r="O6" s="31"/>
    </row>
    <row r="7" spans="1:15" x14ac:dyDescent="0.2">
      <c r="A7" s="26" t="s">
        <v>14</v>
      </c>
      <c r="B7" s="1"/>
      <c r="C7" s="32"/>
      <c r="D7" s="33"/>
      <c r="E7" s="28" t="s">
        <v>15</v>
      </c>
      <c r="F7" s="91" t="str">
        <f>IF(ISNUMBER(L13),L13,"")</f>
        <v/>
      </c>
      <c r="I7" s="30" t="s">
        <v>34</v>
      </c>
      <c r="J7" s="1"/>
      <c r="K7" s="1"/>
      <c r="L7" s="1"/>
      <c r="M7" s="1"/>
      <c r="N7" s="1"/>
      <c r="O7" s="1"/>
    </row>
    <row r="8" spans="1:15" x14ac:dyDescent="0.2">
      <c r="A8" s="26" t="s">
        <v>16</v>
      </c>
      <c r="B8" s="1"/>
      <c r="C8" s="32"/>
      <c r="D8" s="33"/>
      <c r="E8" s="28" t="s">
        <v>17</v>
      </c>
      <c r="F8" s="91" t="str">
        <f>IF(ISNUMBER(M13),M13,"")</f>
        <v/>
      </c>
      <c r="I8" s="30" t="s">
        <v>37</v>
      </c>
      <c r="J8" s="1"/>
      <c r="K8" s="1"/>
      <c r="L8" s="1"/>
      <c r="M8" s="1"/>
      <c r="N8" s="1"/>
      <c r="O8" s="1"/>
    </row>
    <row r="9" spans="1:15" x14ac:dyDescent="0.2">
      <c r="A9" s="26" t="s">
        <v>18</v>
      </c>
      <c r="B9" s="1"/>
      <c r="C9" s="32"/>
      <c r="D9" s="33"/>
      <c r="E9" s="28" t="s">
        <v>19</v>
      </c>
      <c r="F9" s="91" t="str">
        <f>IF(ISNUMBER(N13),N13,"")</f>
        <v/>
      </c>
      <c r="I9" s="30" t="s">
        <v>39</v>
      </c>
      <c r="J9" s="1"/>
      <c r="K9" s="1"/>
      <c r="L9" s="1"/>
      <c r="M9" s="1"/>
      <c r="N9" s="31"/>
      <c r="O9" s="31"/>
    </row>
    <row r="10" spans="1:15" x14ac:dyDescent="0.2">
      <c r="A10" s="75" t="s">
        <v>20</v>
      </c>
      <c r="B10" s="76"/>
      <c r="C10" s="32"/>
      <c r="D10" s="33"/>
      <c r="E10" s="77" t="s">
        <v>21</v>
      </c>
      <c r="F10" s="92" t="str">
        <f>IF(ISNUMBER(O13),O13,"")</f>
        <v/>
      </c>
      <c r="I10" s="30" t="s">
        <v>42</v>
      </c>
      <c r="J10" s="1"/>
      <c r="K10" s="1"/>
      <c r="L10" s="1"/>
      <c r="M10" s="1"/>
      <c r="N10" s="31"/>
      <c r="O10" s="31"/>
    </row>
    <row r="11" spans="1:15" x14ac:dyDescent="0.2">
      <c r="A11" s="84"/>
      <c r="B11" s="86"/>
      <c r="C11" s="85"/>
      <c r="D11" s="86"/>
      <c r="E11" s="85"/>
      <c r="F11" s="89"/>
      <c r="I11" s="35" t="s">
        <v>55</v>
      </c>
      <c r="J11" s="1"/>
      <c r="K11" s="1"/>
      <c r="L11" s="1"/>
      <c r="M11" s="1"/>
      <c r="N11" s="31"/>
      <c r="O11" s="31"/>
    </row>
    <row r="12" spans="1:15" x14ac:dyDescent="0.2">
      <c r="A12" s="87"/>
      <c r="B12" s="44"/>
      <c r="C12" s="88"/>
      <c r="D12" s="44"/>
      <c r="E12" s="88"/>
      <c r="F12" s="90"/>
      <c r="I12" s="30" t="s">
        <v>58</v>
      </c>
      <c r="J12" s="31"/>
      <c r="K12" s="31"/>
      <c r="L12" s="31"/>
      <c r="M12" s="31"/>
      <c r="N12" s="1"/>
      <c r="O12" s="1"/>
    </row>
    <row r="13" spans="1:15" s="34" customFormat="1" ht="51" x14ac:dyDescent="0.2">
      <c r="A13" s="78" t="s">
        <v>22</v>
      </c>
      <c r="B13" s="79" t="e">
        <f>ROUND(AVERAGE(B5,B6,B7,B8,B9,B10)*2,0)/2</f>
        <v>#DIV/0!</v>
      </c>
      <c r="C13" s="80" t="s">
        <v>23</v>
      </c>
      <c r="D13" s="81" t="e">
        <f>ROUND(AVERAGE(D5,D6)*2,0)/2</f>
        <v>#DIV/0!</v>
      </c>
      <c r="E13" s="82" t="s">
        <v>24</v>
      </c>
      <c r="F13" s="83" t="e">
        <f>ROUND(AVERAGE(F5,F6,F7,F8,F9,F10)*2,0)/2</f>
        <v>#DIV/0!</v>
      </c>
      <c r="I13" s="48" t="s">
        <v>57</v>
      </c>
      <c r="J13" s="36" t="e">
        <f>ROUND(AVERAGE(J6,J7,J8,J9,J10,J11)*2,0)/2</f>
        <v>#DIV/0!</v>
      </c>
      <c r="K13" s="36" t="e">
        <f>ROUND(AVERAGE(K6,K7,K8,K9,K10,K11)*2,0)/2</f>
        <v>#DIV/0!</v>
      </c>
      <c r="L13" s="36" t="e">
        <f>ROUND(AVERAGE(L6,L7,L8,L9,L10,L11)*2,0)/2</f>
        <v>#DIV/0!</v>
      </c>
      <c r="M13" s="36" t="e">
        <f>ROUND(AVERAGE(M6,M7,M8,M9,M10,M11)*2,0)/2</f>
        <v>#DIV/0!</v>
      </c>
      <c r="N13" s="36" t="e">
        <f>ROUND(AVERAGE(N6,N7,N8,N12)*2,0)/2</f>
        <v>#DIV/0!</v>
      </c>
      <c r="O13" s="36" t="e">
        <f>ROUND(AVERAGE(O7,O8,O12)*2,0)/2</f>
        <v>#DIV/0!</v>
      </c>
    </row>
    <row r="14" spans="1:15" s="24" customFormat="1" ht="16.5" thickBot="1" x14ac:dyDescent="0.25">
      <c r="A14" s="37" t="s">
        <v>25</v>
      </c>
      <c r="B14" s="38">
        <v>0.25</v>
      </c>
      <c r="C14" s="39" t="s">
        <v>25</v>
      </c>
      <c r="D14" s="40">
        <v>0.25</v>
      </c>
      <c r="E14" s="41" t="s">
        <v>25</v>
      </c>
      <c r="F14" s="42">
        <v>0.5</v>
      </c>
      <c r="I14" s="57"/>
      <c r="J14" s="57"/>
      <c r="K14" s="57"/>
      <c r="L14" s="57"/>
      <c r="M14" s="57"/>
      <c r="N14" s="57"/>
      <c r="O14" s="57"/>
    </row>
    <row r="15" spans="1:15" s="47" customFormat="1" ht="24.95" customHeight="1" thickBot="1" x14ac:dyDescent="0.25">
      <c r="A15" s="43" t="s">
        <v>59</v>
      </c>
      <c r="B15" s="44"/>
      <c r="C15" s="45"/>
      <c r="D15" s="44"/>
      <c r="E15" s="45"/>
      <c r="F15" s="46" t="e">
        <f>ROUND(AVERAGE(B13,D13,F13,F13),1)</f>
        <v>#DIV/0!</v>
      </c>
      <c r="I15" s="24"/>
      <c r="J15" s="24"/>
      <c r="K15" s="24"/>
      <c r="L15" s="24"/>
      <c r="M15" s="24"/>
      <c r="N15" s="24"/>
      <c r="O15" s="24"/>
    </row>
    <row r="16" spans="1:15" ht="9.9499999999999993" customHeight="1" thickBot="1" x14ac:dyDescent="0.25"/>
    <row r="17" spans="1:15" s="53" customFormat="1" ht="24.95" customHeight="1" thickBot="1" x14ac:dyDescent="0.25">
      <c r="A17" s="50" t="s">
        <v>26</v>
      </c>
      <c r="B17" s="51"/>
      <c r="C17" s="52"/>
      <c r="D17" s="51"/>
      <c r="E17" s="52"/>
      <c r="F17" s="2"/>
      <c r="I17" s="29"/>
      <c r="J17" s="29"/>
      <c r="K17" s="29"/>
      <c r="L17" s="29"/>
      <c r="M17" s="29"/>
      <c r="N17" s="29"/>
      <c r="O17" s="29"/>
    </row>
    <row r="18" spans="1:15" ht="9.9499999999999993" customHeight="1" x14ac:dyDescent="0.2"/>
    <row r="19" spans="1:15" s="57" customFormat="1" ht="24.95" customHeight="1" x14ac:dyDescent="0.2">
      <c r="A19" s="54" t="s">
        <v>60</v>
      </c>
      <c r="B19" s="55"/>
      <c r="C19" s="96"/>
      <c r="D19" s="96"/>
      <c r="E19" s="96"/>
      <c r="F19" s="56"/>
      <c r="I19" s="29"/>
      <c r="J19" s="29"/>
      <c r="K19" s="29"/>
      <c r="L19" s="29"/>
      <c r="M19" s="29"/>
      <c r="N19" s="29"/>
      <c r="O19" s="29"/>
    </row>
    <row r="20" spans="1:15" s="24" customFormat="1" x14ac:dyDescent="0.2">
      <c r="A20" s="58" t="s">
        <v>27</v>
      </c>
      <c r="B20" s="59" t="s">
        <v>28</v>
      </c>
      <c r="C20" s="60"/>
      <c r="D20" s="61"/>
      <c r="E20" s="60" t="s">
        <v>29</v>
      </c>
      <c r="F20" s="62"/>
      <c r="I20" s="29"/>
      <c r="J20" s="29"/>
      <c r="K20" s="29"/>
      <c r="L20" s="29"/>
      <c r="M20" s="29"/>
      <c r="N20" s="29"/>
      <c r="O20" s="29"/>
    </row>
    <row r="21" spans="1:15" x14ac:dyDescent="0.2">
      <c r="A21" s="63" t="s">
        <v>30</v>
      </c>
      <c r="B21" s="64" t="s">
        <v>31</v>
      </c>
      <c r="C21" s="95" t="s">
        <v>32</v>
      </c>
      <c r="D21" s="95"/>
      <c r="E21" s="65" t="s">
        <v>33</v>
      </c>
      <c r="F21" s="3"/>
    </row>
    <row r="22" spans="1:15" x14ac:dyDescent="0.2">
      <c r="A22" s="63" t="s">
        <v>34</v>
      </c>
      <c r="B22" s="64" t="s">
        <v>35</v>
      </c>
      <c r="C22" s="95" t="s">
        <v>36</v>
      </c>
      <c r="D22" s="95"/>
      <c r="E22" s="65" t="s">
        <v>33</v>
      </c>
      <c r="F22" s="3"/>
    </row>
    <row r="23" spans="1:15" x14ac:dyDescent="0.2">
      <c r="A23" s="63" t="s">
        <v>37</v>
      </c>
      <c r="B23" s="64" t="s">
        <v>35</v>
      </c>
      <c r="C23" s="95" t="s">
        <v>38</v>
      </c>
      <c r="D23" s="95"/>
      <c r="E23" s="65" t="s">
        <v>33</v>
      </c>
      <c r="F23" s="3"/>
    </row>
    <row r="24" spans="1:15" x14ac:dyDescent="0.2">
      <c r="A24" s="63" t="s">
        <v>39</v>
      </c>
      <c r="B24" s="64" t="s">
        <v>40</v>
      </c>
      <c r="C24" s="95" t="s">
        <v>41</v>
      </c>
      <c r="D24" s="95"/>
      <c r="E24" s="65" t="s">
        <v>33</v>
      </c>
      <c r="F24" s="3"/>
    </row>
    <row r="25" spans="1:15" ht="13.5" thickBot="1" x14ac:dyDescent="0.25">
      <c r="A25" s="63" t="s">
        <v>42</v>
      </c>
      <c r="B25" s="64" t="s">
        <v>43</v>
      </c>
      <c r="C25" s="95" t="s">
        <v>36</v>
      </c>
      <c r="D25" s="95"/>
      <c r="E25" s="65" t="s">
        <v>33</v>
      </c>
      <c r="F25" s="4"/>
    </row>
    <row r="26" spans="1:15" s="57" customFormat="1" ht="24.95" customHeight="1" thickBot="1" x14ac:dyDescent="0.25">
      <c r="A26" s="66" t="s">
        <v>61</v>
      </c>
      <c r="B26" s="67"/>
      <c r="C26" s="67"/>
      <c r="D26" s="67"/>
      <c r="E26" s="67"/>
      <c r="F26" s="68" t="e">
        <f>ROUND(AVERAGE(F21,F22,F23,F24,F25),1)</f>
        <v>#DIV/0!</v>
      </c>
    </row>
    <row r="27" spans="1:15" ht="9.9499999999999993" customHeight="1" thickBot="1" x14ac:dyDescent="0.25"/>
    <row r="28" spans="1:15" s="14" customFormat="1" ht="24.95" customHeight="1" thickBot="1" x14ac:dyDescent="0.25">
      <c r="A28" s="69" t="s">
        <v>44</v>
      </c>
      <c r="B28" s="70"/>
      <c r="C28" s="71"/>
      <c r="D28" s="70"/>
      <c r="E28" s="71"/>
      <c r="F28" s="72" t="e">
        <f>ROUND(AVERAGE(F15*0.4)+(F17*0.3)+(F26*0.3),1)</f>
        <v>#DIV/0!</v>
      </c>
    </row>
    <row r="29" spans="1:15" ht="24.95" customHeight="1" thickBot="1" x14ac:dyDescent="0.25">
      <c r="A29" s="29" t="s">
        <v>45</v>
      </c>
      <c r="F29" s="73" t="e">
        <f>IF(AND(F17&gt;=4,F26&gt;=4,F28&gt;=4),"bestanden","nicht bestanden")</f>
        <v>#DIV/0!</v>
      </c>
    </row>
    <row r="30" spans="1:15" x14ac:dyDescent="0.2">
      <c r="A30" s="74" t="s">
        <v>46</v>
      </c>
      <c r="D30" s="74"/>
    </row>
    <row r="31" spans="1:15" x14ac:dyDescent="0.2">
      <c r="A31" s="74" t="s">
        <v>47</v>
      </c>
      <c r="D31" s="74"/>
    </row>
    <row r="32" spans="1:15" x14ac:dyDescent="0.2">
      <c r="A32" s="94" t="s">
        <v>48</v>
      </c>
      <c r="B32" s="94"/>
      <c r="D32" s="29"/>
    </row>
  </sheetData>
  <sheetProtection sheet="1" objects="1" scenarios="1" selectLockedCells="1"/>
  <mergeCells count="7">
    <mergeCell ref="A1:C1"/>
    <mergeCell ref="A32:B32"/>
    <mergeCell ref="C21:D21"/>
    <mergeCell ref="C22:D22"/>
    <mergeCell ref="C23:D23"/>
    <mergeCell ref="C24:D24"/>
    <mergeCell ref="C25:D25"/>
  </mergeCells>
  <pageMargins left="0.11811023622047245" right="0.11811023622047245" top="0.39370078740157483" bottom="0.19685039370078741" header="0.31496062992125984" footer="0.31496062992125984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1E76232469F141A58F28A239218228" ma:contentTypeVersion="11" ma:contentTypeDescription="Ein neues Dokument erstellen." ma:contentTypeScope="" ma:versionID="4a8470e5e5c015f4df4267bb6cbd7ecc">
  <xsd:schema xmlns:xsd="http://www.w3.org/2001/XMLSchema" xmlns:xs="http://www.w3.org/2001/XMLSchema" xmlns:p="http://schemas.microsoft.com/office/2006/metadata/properties" xmlns:ns2="c8eb3dcb-091a-41f0-a928-8716ac8eff7f" xmlns:ns3="48f6dce4-ce78-4a5c-898b-34d5ffb3e113" targetNamespace="http://schemas.microsoft.com/office/2006/metadata/properties" ma:root="true" ma:fieldsID="35113223c2698c597e549cb77ddd8ee6" ns2:_="" ns3:_="">
    <xsd:import namespace="c8eb3dcb-091a-41f0-a928-8716ac8eff7f"/>
    <xsd:import namespace="48f6dce4-ce78-4a5c-898b-34d5ffb3e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b3dcb-091a-41f0-a928-8716ac8ef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eb2f2625-ad7b-4e5d-b83e-34c795e322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6dce4-ce78-4a5c-898b-34d5ffb3e11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fd7a62-608d-46a9-9aab-41fb04ef44b6}" ma:internalName="TaxCatchAll" ma:showField="CatchAllData" ma:web="48f6dce4-ce78-4a5c-898b-34d5ffb3e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c8eb3dcb-091a-41f0-a928-8716ac8eff7f" xsi:nil="true"/>
    <TaxCatchAll xmlns="48f6dce4-ce78-4a5c-898b-34d5ffb3e113" xsi:nil="true"/>
    <lcf76f155ced4ddcb4097134ff3c332f xmlns="c8eb3dcb-091a-41f0-a928-8716ac8eff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C2643F-4A41-404E-8F92-7F04524759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b3dcb-091a-41f0-a928-8716ac8eff7f"/>
    <ds:schemaRef ds:uri="48f6dce4-ce78-4a5c-898b-34d5ffb3e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C1905E-2129-4761-9C11-F99CA19672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C402E4-2B3C-4A6E-9D76-46A5D299822B}">
  <ds:schemaRefs>
    <ds:schemaRef ds:uri="http://schemas.microsoft.com/office/2006/metadata/properties"/>
    <ds:schemaRef ds:uri="http://schemas.microsoft.com/office/infopath/2007/PartnerControls"/>
    <ds:schemaRef ds:uri="c8eb3dcb-091a-41f0-a928-8716ac8eff7f"/>
    <ds:schemaRef ds:uri="48f6dce4-ce78-4a5c-898b-34d5ffb3e11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EFZ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Ghirardi Marisa</dc:creator>
  <cp:keywords/>
  <dc:description/>
  <cp:lastModifiedBy>Bernhard Tanja</cp:lastModifiedBy>
  <cp:revision/>
  <dcterms:created xsi:type="dcterms:W3CDTF">2021-12-10T09:25:55Z</dcterms:created>
  <dcterms:modified xsi:type="dcterms:W3CDTF">2025-03-18T10:23:36Z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51800</vt:r8>
  </property>
  <property fmtid="{D5CDD505-2E9C-101B-9397-08002B2CF9AE}" pid="3" name="xd_ProgID">
    <vt:lpwstr/>
  </property>
  <property fmtid="{D5CDD505-2E9C-101B-9397-08002B2CF9AE}" pid="4" name="ContentTypeId">
    <vt:lpwstr>0x010100241E76232469F141A58F28A239218228</vt:lpwstr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  <property fmtid="{D5CDD505-2E9C-101B-9397-08002B2CF9AE}" pid="12" name="MediaServiceImageTags">
    <vt:lpwstr/>
  </property>
</Properties>
</file>